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budżet 2021\Sprawozdania\sprawozdanie roczne z wykonania budżetu za 2021 rok\moje sprawozdanie\"/>
    </mc:Choice>
  </mc:AlternateContent>
  <xr:revisionPtr revIDLastSave="0" documentId="13_ncr:1_{3ABADEC2-5538-46FC-A9C0-91CAECAC2F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7" i="1" l="1"/>
  <c r="U18" i="1"/>
  <c r="U19" i="1"/>
  <c r="U21" i="1"/>
  <c r="U26" i="1"/>
  <c r="V26" i="1" s="1"/>
  <c r="U25" i="1"/>
  <c r="U24" i="1"/>
  <c r="U12" i="1"/>
  <c r="V12" i="1" s="1"/>
  <c r="U15" i="1"/>
  <c r="U16" i="1"/>
  <c r="U13" i="1"/>
  <c r="U9" i="1"/>
  <c r="M6" i="1"/>
  <c r="M10" i="1"/>
  <c r="M7" i="1" s="1"/>
  <c r="M9" i="1"/>
  <c r="Q10" i="1"/>
  <c r="Q7" i="1" s="1"/>
  <c r="T13" i="1"/>
  <c r="Q13" i="1"/>
  <c r="M13" i="1"/>
  <c r="M22" i="1"/>
  <c r="M20" i="1" s="1"/>
  <c r="Q22" i="1"/>
  <c r="Q20" i="1" s="1"/>
  <c r="S22" i="1"/>
  <c r="S20" i="1" s="1"/>
  <c r="T22" i="1"/>
  <c r="T20" i="1" s="1"/>
  <c r="V25" i="1"/>
  <c r="U23" i="1"/>
  <c r="V23" i="1" s="1"/>
  <c r="V15" i="1"/>
  <c r="U11" i="1"/>
  <c r="U10" i="1" s="1"/>
  <c r="U7" i="1" s="1"/>
  <c r="U14" i="1"/>
  <c r="V14" i="1" s="1"/>
  <c r="V16" i="1"/>
  <c r="V24" i="1"/>
  <c r="T10" i="1"/>
  <c r="T7" i="1" s="1"/>
  <c r="S10" i="1"/>
  <c r="S7" i="1" s="1"/>
  <c r="S13" i="1"/>
  <c r="M8" i="1" l="1"/>
  <c r="Q9" i="1"/>
  <c r="T6" i="1"/>
  <c r="S8" i="1"/>
  <c r="S6" i="1" s="1"/>
  <c r="T8" i="1"/>
  <c r="Q8" i="1"/>
  <c r="Q6" i="1" s="1"/>
  <c r="U22" i="1"/>
  <c r="T9" i="1"/>
  <c r="S9" i="1"/>
  <c r="V22" i="1" l="1"/>
  <c r="U8" i="1"/>
  <c r="U6" i="1" s="1"/>
  <c r="V13" i="1"/>
  <c r="U20" i="1"/>
  <c r="V20" i="1" s="1"/>
  <c r="V8" i="1" l="1"/>
  <c r="V6" i="1"/>
  <c r="V9" i="1"/>
</calcChain>
</file>

<file path=xl/sharedStrings.xml><?xml version="1.0" encoding="utf-8"?>
<sst xmlns="http://schemas.openxmlformats.org/spreadsheetml/2006/main" count="77" uniqueCount="51">
  <si>
    <t>L.p.</t>
  </si>
  <si>
    <t>Nazwa i cel</t>
  </si>
  <si>
    <t>Jednostka odpowiedzialna lub koordynująca</t>
  </si>
  <si>
    <t>Okres realizacji</t>
  </si>
  <si>
    <t>Łączne nakłady finansowe</t>
  </si>
  <si>
    <t>Od</t>
  </si>
  <si>
    <t>Do</t>
  </si>
  <si>
    <t>1</t>
  </si>
  <si>
    <t>Wydatki na przedsięwzięcia-ogółem (1.1+1.2+1.3)</t>
  </si>
  <si>
    <t>0,00</t>
  </si>
  <si>
    <t>1.a</t>
  </si>
  <si>
    <t>- wydatki bieżące</t>
  </si>
  <si>
    <t>1.b</t>
  </si>
  <si>
    <t>- wydatki majątkowe</t>
  </si>
  <si>
    <t>1.1</t>
  </si>
  <si>
    <t>Wydatki na programy, projekty lub zadania związane z programami realizowanymi z udziałem środków, o których mowa w art.5 ust.1 pkt 2 i 3 ustawy z dnia 27 sierpnia 2009.r. o finansach publicznych (Dz.U.Nr 157, poz.1240,z późn.zm.), z tego:</t>
  </si>
  <si>
    <t>1.1.1</t>
  </si>
  <si>
    <t>1.1.2</t>
  </si>
  <si>
    <t>1.1.2.1</t>
  </si>
  <si>
    <t>Urząd Miejski</t>
  </si>
  <si>
    <t>1.1.2.2</t>
  </si>
  <si>
    <t>1.2</t>
  </si>
  <si>
    <t>Wydatki na programy, projekty lub zadania związane z umowami partnerstwa publiczno-prywatnego, z tego:</t>
  </si>
  <si>
    <t>1.2.1</t>
  </si>
  <si>
    <t>1.2.2</t>
  </si>
  <si>
    <t>1.3</t>
  </si>
  <si>
    <t>Wydatki na programy, projekty lub zadania pozostałe (inne niż wymienione w pkt 1.1 i 1.2),z tego</t>
  </si>
  <si>
    <t>1.3.1</t>
  </si>
  <si>
    <t>1.3.2</t>
  </si>
  <si>
    <t>1.3.2.1</t>
  </si>
  <si>
    <t>1.3.2.2</t>
  </si>
  <si>
    <t>Realizacja przedsięwzięć ujętych w Wieloletniej Prognozie Finansowej</t>
  </si>
  <si>
    <t>Wykonanie</t>
  </si>
  <si>
    <t>Wykonanie  razem</t>
  </si>
  <si>
    <t>%</t>
  </si>
  <si>
    <t>-</t>
  </si>
  <si>
    <t>1.1.1.1</t>
  </si>
  <si>
    <t>Wdrożenie usprawnień organizacyjnych w OPS w Trzcielu - Poprawa obsługi klienta poprzez dostosowanie Ośrodka Pomocy Społecznej i jego pracowników do zmian w pomocy społecznej zmierzających do oddzielenia pracy socjalnej i usług społecznych od procedur administracyjnych.</t>
  </si>
  <si>
    <t>Ośrodek Pomocy Społecznej</t>
  </si>
  <si>
    <t>339 725,00</t>
  </si>
  <si>
    <t>Uporządkowanie gospodarki wodno-ściekowej na terenie Gminy Trzciel - Etap II - Budowa sieci kanalizacji sanitarnej i przydomowych oczyszczalni ścieków w Starym Dworze oraz sieci wodociągowej w Lutolu Mokrym - Poprawa warunków życia mieszkańców</t>
  </si>
  <si>
    <t>Budowa ul. Słonecznej i przebudowa ul. Cmentarnej w Brójcach - Zaspokojenie podstawowych potrzeb komunikacyjnych oraz podniesienie standardu życia mieszkańców</t>
  </si>
  <si>
    <t>1.3.2.3</t>
  </si>
  <si>
    <t>Załącznik nr 9 do Sprawozdania z wykonania budżetu Gminy Trzciel za 2021 r.</t>
  </si>
  <si>
    <t>1.1.1.2</t>
  </si>
  <si>
    <t>Aktywna integracja w Gminie Trzciel - Dokonanie postępów w procesie aktywizacji społecznej zatrudnienia wśród osób bezrobotnych i biernych zawodowo zagrożonych ubóstwem lub wykluczeniem społecznym.</t>
  </si>
  <si>
    <t>Limit 2021</t>
  </si>
  <si>
    <t>1.1.2.3</t>
  </si>
  <si>
    <t>Przebudowa ul. Lipowej - droga nr 103808F oraz przebudowa ul. Łąkowej - droga nr 103809F w miejscowości Trzciel - Zaspokojenie podstawowych potrzeb komunikacyjnych oraz podniesienie standardu życia mieszkańców</t>
  </si>
  <si>
    <t>1.3.2.4</t>
  </si>
  <si>
    <t>Przebudowa oczyszczalni ścieków w Trzcielu - Uporządkowanie gospodarki osadowej na obiekcie oczyszczalni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</si>
</sst>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5"/>
      <color indexed="8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sz val="8"/>
      <color indexed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8"/>
      <color rgb="FF000000"/>
      <name val="Cambria"/>
      <family val="1"/>
      <charset val="238"/>
      <scheme val="major"/>
    </font>
    <font>
      <sz val="11"/>
      <name val="Calibri"/>
      <family val="2"/>
      <charset val="238"/>
      <scheme val="minor"/>
    </font>
    <font>
      <b/>
      <sz val="8"/>
      <color indexed="8"/>
      <name val="Cambria"/>
      <family val="1"/>
      <charset val="238"/>
      <scheme val="maj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0" fontId="0" fillId="0" borderId="0" xfId="0" applyBorder="1"/>
    <xf numFmtId="0" fontId="21" fillId="0" borderId="22" xfId="0" applyNumberFormat="1" applyFont="1" applyFill="1" applyBorder="1" applyAlignment="1" applyProtection="1">
      <alignment horizontal="center" vertical="center" wrapText="1"/>
    </xf>
    <xf numFmtId="0" fontId="21" fillId="33" borderId="10" xfId="0" applyNumberFormat="1" applyFont="1" applyFill="1" applyBorder="1" applyAlignment="1" applyProtection="1">
      <alignment horizontal="center" vertical="center" wrapText="1"/>
    </xf>
    <xf numFmtId="4" fontId="22" fillId="33" borderId="22" xfId="0" applyNumberFormat="1" applyFont="1" applyFill="1" applyBorder="1" applyAlignment="1" applyProtection="1">
      <alignment horizontal="right" vertical="center" wrapText="1"/>
    </xf>
    <xf numFmtId="4" fontId="22" fillId="33" borderId="25" xfId="0" applyNumberFormat="1" applyFont="1" applyFill="1" applyBorder="1" applyAlignment="1">
      <alignment horizontal="right" vertical="center"/>
    </xf>
    <xf numFmtId="4" fontId="22" fillId="33" borderId="22" xfId="0" applyNumberFormat="1" applyFont="1" applyFill="1" applyBorder="1" applyAlignment="1">
      <alignment horizontal="center" vertical="center"/>
    </xf>
    <xf numFmtId="0" fontId="21" fillId="33" borderId="12" xfId="0" applyNumberFormat="1" applyFont="1" applyFill="1" applyBorder="1" applyAlignment="1" applyProtection="1">
      <alignment horizontal="center" vertical="center" wrapText="1"/>
    </xf>
    <xf numFmtId="4" fontId="22" fillId="33" borderId="29" xfId="0" applyNumberFormat="1" applyFont="1" applyFill="1" applyBorder="1" applyAlignment="1">
      <alignment horizontal="right" vertical="center"/>
    </xf>
    <xf numFmtId="4" fontId="22" fillId="33" borderId="23" xfId="0" applyNumberFormat="1" applyFont="1" applyFill="1" applyBorder="1" applyAlignment="1">
      <alignment horizontal="center" vertical="center"/>
    </xf>
    <xf numFmtId="0" fontId="21" fillId="33" borderId="22" xfId="0" applyNumberFormat="1" applyFont="1" applyFill="1" applyBorder="1" applyAlignment="1" applyProtection="1">
      <alignment horizontal="center" vertical="center" wrapText="1"/>
    </xf>
    <xf numFmtId="0" fontId="23" fillId="34" borderId="22" xfId="0" applyFont="1" applyFill="1" applyBorder="1" applyAlignment="1">
      <alignment horizontal="center" vertical="center" wrapText="1"/>
    </xf>
    <xf numFmtId="4" fontId="22" fillId="0" borderId="22" xfId="0" applyNumberFormat="1" applyFont="1" applyFill="1" applyBorder="1" applyAlignment="1" applyProtection="1">
      <alignment horizontal="right" vertical="center" wrapText="1"/>
    </xf>
    <xf numFmtId="4" fontId="22" fillId="0" borderId="25" xfId="0" applyNumberFormat="1" applyFont="1" applyFill="1" applyBorder="1" applyAlignment="1">
      <alignment horizontal="right" vertical="center"/>
    </xf>
    <xf numFmtId="4" fontId="22" fillId="0" borderId="22" xfId="0" applyNumberFormat="1" applyFont="1" applyFill="1" applyBorder="1" applyAlignment="1">
      <alignment horizontal="center" vertical="center"/>
    </xf>
    <xf numFmtId="0" fontId="22" fillId="34" borderId="22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 applyProtection="1">
      <alignment horizontal="center" vertical="center"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22" fillId="33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Font="1"/>
    <xf numFmtId="0" fontId="25" fillId="0" borderId="10" xfId="0" applyNumberFormat="1" applyFont="1" applyFill="1" applyBorder="1" applyAlignment="1" applyProtection="1">
      <alignment horizontal="center" vertical="center" wrapText="1"/>
    </xf>
    <xf numFmtId="0" fontId="25" fillId="0" borderId="22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top"/>
    </xf>
    <xf numFmtId="0" fontId="22" fillId="0" borderId="19" xfId="0" applyNumberFormat="1" applyFont="1" applyFill="1" applyBorder="1" applyAlignment="1" applyProtection="1">
      <alignment horizontal="left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0" xfId="0" applyNumberFormat="1" applyFont="1" applyFill="1" applyBorder="1" applyAlignment="1" applyProtection="1">
      <alignment horizontal="left" vertical="center" wrapText="1"/>
    </xf>
    <xf numFmtId="0" fontId="22" fillId="0" borderId="19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center" vertical="center" wrapText="1"/>
    </xf>
    <xf numFmtId="0" fontId="22" fillId="0" borderId="20" xfId="0" applyNumberFormat="1" applyFont="1" applyFill="1" applyBorder="1" applyAlignment="1" applyProtection="1">
      <alignment horizontal="center" vertical="center" wrapText="1"/>
    </xf>
    <xf numFmtId="4" fontId="22" fillId="0" borderId="19" xfId="0" applyNumberFormat="1" applyFont="1" applyFill="1" applyBorder="1" applyAlignment="1" applyProtection="1">
      <alignment horizontal="right" vertical="center" wrapText="1"/>
    </xf>
    <xf numFmtId="4" fontId="22" fillId="0" borderId="21" xfId="0" applyNumberFormat="1" applyFont="1" applyFill="1" applyBorder="1" applyAlignment="1" applyProtection="1">
      <alignment horizontal="right" vertical="center" wrapText="1"/>
    </xf>
    <xf numFmtId="4" fontId="22" fillId="0" borderId="20" xfId="0" applyNumberFormat="1" applyFont="1" applyFill="1" applyBorder="1" applyAlignment="1" applyProtection="1">
      <alignment horizontal="right" vertical="center" wrapText="1"/>
    </xf>
    <xf numFmtId="0" fontId="25" fillId="0" borderId="27" xfId="0" applyNumberFormat="1" applyFont="1" applyFill="1" applyBorder="1" applyAlignment="1" applyProtection="1">
      <alignment horizontal="center" vertical="center" wrapText="1"/>
    </xf>
    <xf numFmtId="0" fontId="25" fillId="0" borderId="28" xfId="0" applyNumberFormat="1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5" fillId="0" borderId="12" xfId="0" applyNumberFormat="1" applyFont="1" applyFill="1" applyBorder="1" applyAlignment="1" applyProtection="1">
      <alignment horizontal="center" vertical="center" wrapText="1"/>
    </xf>
    <xf numFmtId="0" fontId="25" fillId="0" borderId="13" xfId="0" applyNumberFormat="1" applyFont="1" applyFill="1" applyBorder="1" applyAlignment="1" applyProtection="1">
      <alignment horizontal="center" vertical="center" wrapText="1"/>
    </xf>
    <xf numFmtId="0" fontId="25" fillId="0" borderId="14" xfId="0" applyNumberFormat="1" applyFont="1" applyFill="1" applyBorder="1" applyAlignment="1" applyProtection="1">
      <alignment horizontal="center" vertical="center" wrapText="1"/>
    </xf>
    <xf numFmtId="0" fontId="25" fillId="0" borderId="11" xfId="0" applyNumberFormat="1" applyFont="1" applyFill="1" applyBorder="1" applyAlignment="1" applyProtection="1">
      <alignment horizontal="center" vertical="center" wrapText="1"/>
    </xf>
    <xf numFmtId="0" fontId="25" fillId="0" borderId="15" xfId="0" applyNumberFormat="1" applyFont="1" applyFill="1" applyBorder="1" applyAlignment="1" applyProtection="1">
      <alignment horizontal="center" vertical="center" wrapText="1"/>
    </xf>
    <xf numFmtId="0" fontId="25" fillId="0" borderId="16" xfId="0" applyNumberFormat="1" applyFont="1" applyFill="1" applyBorder="1" applyAlignment="1" applyProtection="1">
      <alignment horizontal="center" vertical="center" wrapText="1"/>
    </xf>
    <xf numFmtId="0" fontId="25" fillId="0" borderId="18" xfId="0" applyNumberFormat="1" applyFont="1" applyFill="1" applyBorder="1" applyAlignment="1" applyProtection="1">
      <alignment horizontal="center" vertical="center" wrapText="1"/>
    </xf>
    <xf numFmtId="0" fontId="25" fillId="0" borderId="17" xfId="0" applyNumberFormat="1" applyFont="1" applyFill="1" applyBorder="1" applyAlignment="1" applyProtection="1">
      <alignment horizontal="center" vertical="center" wrapText="1"/>
    </xf>
    <xf numFmtId="0" fontId="25" fillId="0" borderId="19" xfId="0" applyNumberFormat="1" applyFont="1" applyFill="1" applyBorder="1" applyAlignment="1" applyProtection="1">
      <alignment horizontal="center" vertical="center" wrapText="1"/>
    </xf>
    <xf numFmtId="0" fontId="25" fillId="0" borderId="21" xfId="0" applyNumberFormat="1" applyFont="1" applyFill="1" applyBorder="1" applyAlignment="1" applyProtection="1">
      <alignment horizontal="center" vertical="center" wrapText="1"/>
    </xf>
    <xf numFmtId="0" fontId="25" fillId="0" borderId="20" xfId="0" applyNumberFormat="1" applyFont="1" applyFill="1" applyBorder="1" applyAlignment="1" applyProtection="1">
      <alignment horizontal="center" vertical="center" wrapText="1"/>
    </xf>
    <xf numFmtId="0" fontId="21" fillId="33" borderId="19" xfId="0" applyNumberFormat="1" applyFont="1" applyFill="1" applyBorder="1" applyAlignment="1" applyProtection="1">
      <alignment horizontal="left" vertical="center" wrapText="1"/>
    </xf>
    <xf numFmtId="0" fontId="21" fillId="33" borderId="21" xfId="0" applyNumberFormat="1" applyFont="1" applyFill="1" applyBorder="1" applyAlignment="1" applyProtection="1">
      <alignment horizontal="left" vertical="center" wrapText="1"/>
    </xf>
    <xf numFmtId="0" fontId="21" fillId="33" borderId="20" xfId="0" applyNumberFormat="1" applyFont="1" applyFill="1" applyBorder="1" applyAlignment="1" applyProtection="1">
      <alignment horizontal="left" vertical="center" wrapText="1"/>
    </xf>
    <xf numFmtId="4" fontId="22" fillId="33" borderId="19" xfId="0" applyNumberFormat="1" applyFont="1" applyFill="1" applyBorder="1" applyAlignment="1" applyProtection="1">
      <alignment horizontal="right" vertical="center" wrapText="1"/>
    </xf>
    <xf numFmtId="4" fontId="22" fillId="33" borderId="21" xfId="0" applyNumberFormat="1" applyFont="1" applyFill="1" applyBorder="1" applyAlignment="1" applyProtection="1">
      <alignment horizontal="right" vertical="center" wrapText="1"/>
    </xf>
    <xf numFmtId="4" fontId="22" fillId="33" borderId="20" xfId="0" applyNumberFormat="1" applyFont="1" applyFill="1" applyBorder="1" applyAlignment="1" applyProtection="1">
      <alignment horizontal="right" vertical="center" wrapText="1"/>
    </xf>
    <xf numFmtId="0" fontId="18" fillId="0" borderId="18" xfId="0" applyNumberFormat="1" applyFont="1" applyFill="1" applyBorder="1" applyAlignment="1" applyProtection="1">
      <alignment horizontal="center" vertical="center" wrapText="1"/>
    </xf>
    <xf numFmtId="0" fontId="25" fillId="0" borderId="22" xfId="0" applyNumberFormat="1" applyFont="1" applyFill="1" applyBorder="1" applyAlignment="1" applyProtection="1">
      <alignment horizontal="center" vertical="center" wrapText="1"/>
    </xf>
    <xf numFmtId="0" fontId="21" fillId="33" borderId="14" xfId="0" applyNumberFormat="1" applyFont="1" applyFill="1" applyBorder="1" applyAlignment="1" applyProtection="1">
      <alignment horizontal="left" vertical="center" wrapText="1"/>
    </xf>
    <xf numFmtId="0" fontId="21" fillId="33" borderId="11" xfId="0" applyNumberFormat="1" applyFont="1" applyFill="1" applyBorder="1" applyAlignment="1" applyProtection="1">
      <alignment horizontal="left" vertical="center" wrapText="1"/>
    </xf>
    <xf numFmtId="0" fontId="21" fillId="33" borderId="15" xfId="0" applyNumberFormat="1" applyFont="1" applyFill="1" applyBorder="1" applyAlignment="1" applyProtection="1">
      <alignment horizontal="left" vertical="center" wrapText="1"/>
    </xf>
    <xf numFmtId="4" fontId="22" fillId="33" borderId="14" xfId="0" applyNumberFormat="1" applyFont="1" applyFill="1" applyBorder="1" applyAlignment="1" applyProtection="1">
      <alignment horizontal="right" vertical="center" wrapText="1"/>
    </xf>
    <xf numFmtId="4" fontId="22" fillId="33" borderId="11" xfId="0" applyNumberFormat="1" applyFont="1" applyFill="1" applyBorder="1" applyAlignment="1" applyProtection="1">
      <alignment horizontal="right" vertical="center" wrapText="1"/>
    </xf>
    <xf numFmtId="4" fontId="22" fillId="33" borderId="15" xfId="0" applyNumberFormat="1" applyFont="1" applyFill="1" applyBorder="1" applyAlignment="1" applyProtection="1">
      <alignment horizontal="right" vertical="center" wrapText="1"/>
    </xf>
    <xf numFmtId="0" fontId="21" fillId="33" borderId="22" xfId="0" applyNumberFormat="1" applyFont="1" applyFill="1" applyBorder="1" applyAlignment="1" applyProtection="1">
      <alignment horizontal="left" vertical="center" wrapText="1"/>
    </xf>
    <xf numFmtId="4" fontId="22" fillId="33" borderId="22" xfId="0" applyNumberFormat="1" applyFont="1" applyFill="1" applyBorder="1" applyAlignment="1" applyProtection="1">
      <alignment horizontal="right" vertical="center" wrapText="1"/>
    </xf>
    <xf numFmtId="4" fontId="22" fillId="33" borderId="24" xfId="0" applyNumberFormat="1" applyFont="1" applyFill="1" applyBorder="1" applyAlignment="1" applyProtection="1">
      <alignment horizontal="right" vertical="center" wrapText="1"/>
    </xf>
    <xf numFmtId="0" fontId="23" fillId="34" borderId="24" xfId="0" applyFont="1" applyFill="1" applyBorder="1" applyAlignment="1">
      <alignment horizontal="left" vertical="center" wrapText="1"/>
    </xf>
    <xf numFmtId="0" fontId="23" fillId="34" borderId="26" xfId="0" applyFont="1" applyFill="1" applyBorder="1" applyAlignment="1">
      <alignment horizontal="left" vertical="center" wrapText="1"/>
    </xf>
    <xf numFmtId="0" fontId="21" fillId="0" borderId="24" xfId="0" applyNumberFormat="1" applyFont="1" applyFill="1" applyBorder="1" applyAlignment="1" applyProtection="1">
      <alignment horizontal="center" vertical="center" wrapText="1"/>
    </xf>
    <xf numFmtId="0" fontId="21" fillId="0" borderId="26" xfId="0" applyNumberFormat="1" applyFont="1" applyFill="1" applyBorder="1" applyAlignment="1" applyProtection="1">
      <alignment horizontal="center" vertical="center" wrapText="1"/>
    </xf>
    <xf numFmtId="0" fontId="21" fillId="0" borderId="25" xfId="0" applyNumberFormat="1" applyFont="1" applyFill="1" applyBorder="1" applyAlignment="1" applyProtection="1">
      <alignment horizontal="center" vertical="center" wrapText="1"/>
    </xf>
    <xf numFmtId="4" fontId="22" fillId="0" borderId="24" xfId="0" applyNumberFormat="1" applyFont="1" applyFill="1" applyBorder="1" applyAlignment="1" applyProtection="1">
      <alignment horizontal="right" vertical="center" wrapText="1"/>
    </xf>
    <xf numFmtId="4" fontId="22" fillId="0" borderId="26" xfId="0" applyNumberFormat="1" applyFont="1" applyFill="1" applyBorder="1" applyAlignment="1" applyProtection="1">
      <alignment horizontal="right" vertical="center" wrapText="1"/>
    </xf>
    <xf numFmtId="0" fontId="22" fillId="0" borderId="24" xfId="0" applyNumberFormat="1" applyFont="1" applyFill="1" applyBorder="1" applyAlignment="1" applyProtection="1">
      <alignment horizontal="center" vertical="center" wrapText="1"/>
    </xf>
    <xf numFmtId="0" fontId="22" fillId="0" borderId="26" xfId="0" applyNumberFormat="1" applyFont="1" applyFill="1" applyBorder="1" applyAlignment="1" applyProtection="1">
      <alignment horizontal="center" vertical="center" wrapText="1"/>
    </xf>
    <xf numFmtId="0" fontId="22" fillId="0" borderId="25" xfId="0" applyNumberFormat="1" applyFont="1" applyFill="1" applyBorder="1" applyAlignment="1" applyProtection="1">
      <alignment horizontal="center" vertical="center" wrapText="1"/>
    </xf>
    <xf numFmtId="0" fontId="22" fillId="33" borderId="19" xfId="0" applyNumberFormat="1" applyFont="1" applyFill="1" applyBorder="1" applyAlignment="1" applyProtection="1">
      <alignment horizontal="left" vertical="center" wrapText="1"/>
    </xf>
    <xf numFmtId="0" fontId="22" fillId="33" borderId="21" xfId="0" applyNumberFormat="1" applyFont="1" applyFill="1" applyBorder="1" applyAlignment="1" applyProtection="1">
      <alignment horizontal="left" vertical="center" wrapText="1"/>
    </xf>
    <xf numFmtId="0" fontId="22" fillId="33" borderId="20" xfId="0" applyNumberFormat="1" applyFont="1" applyFill="1" applyBorder="1" applyAlignment="1" applyProtection="1">
      <alignment horizontal="left" vertical="center" wrapText="1"/>
    </xf>
    <xf numFmtId="0" fontId="22" fillId="34" borderId="24" xfId="0" applyFont="1" applyFill="1" applyBorder="1" applyAlignment="1">
      <alignment horizontal="left" vertical="center" wrapText="1"/>
    </xf>
    <xf numFmtId="0" fontId="22" fillId="34" borderId="26" xfId="0" applyFont="1" applyFill="1" applyBorder="1" applyAlignment="1">
      <alignment horizontal="left" vertic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6"/>
  <sheetViews>
    <sheetView tabSelected="1" zoomScaleNormal="100" workbookViewId="0">
      <selection sqref="A1:V1"/>
    </sheetView>
  </sheetViews>
  <sheetFormatPr defaultRowHeight="15" x14ac:dyDescent="0.25"/>
  <cols>
    <col min="1" max="1" width="6.5703125" customWidth="1"/>
    <col min="2" max="2" width="10.7109375" customWidth="1"/>
    <col min="3" max="3" width="8.28515625" customWidth="1"/>
    <col min="4" max="4" width="8.140625" customWidth="1"/>
    <col min="5" max="5" width="5.85546875" customWidth="1"/>
    <col min="6" max="6" width="9.5703125" customWidth="1"/>
    <col min="7" max="7" width="5.140625" customWidth="1"/>
    <col min="8" max="8" width="2.140625" customWidth="1"/>
    <col min="9" max="9" width="5.28515625" customWidth="1"/>
    <col min="10" max="10" width="3.5703125" customWidth="1"/>
    <col min="11" max="11" width="3.42578125" customWidth="1"/>
    <col min="12" max="12" width="7.28515625" customWidth="1"/>
    <col min="13" max="13" width="1.42578125" customWidth="1"/>
    <col min="14" max="15" width="3.85546875" customWidth="1"/>
    <col min="16" max="16" width="1.85546875" customWidth="1"/>
    <col min="17" max="17" width="1.42578125" customWidth="1"/>
    <col min="18" max="18" width="9.28515625" customWidth="1"/>
    <col min="19" max="19" width="10.5703125" customWidth="1"/>
    <col min="20" max="20" width="10.7109375" customWidth="1"/>
    <col min="21" max="21" width="10.28515625" customWidth="1"/>
    <col min="22" max="22" width="7" customWidth="1"/>
  </cols>
  <sheetData>
    <row r="1" spans="1:23" ht="21" customHeight="1" x14ac:dyDescent="0.25">
      <c r="A1" s="23" t="s">
        <v>43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3" ht="40.5" customHeight="1" x14ac:dyDescent="0.25">
      <c r="A2" s="22" t="s">
        <v>31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spans="1:23" ht="8.25" customHeight="1" x14ac:dyDescent="0.25">
      <c r="N3" s="54"/>
      <c r="O3" s="54"/>
    </row>
    <row r="4" spans="1:23" ht="27.6" customHeight="1" x14ac:dyDescent="0.25">
      <c r="A4" s="37" t="s">
        <v>0</v>
      </c>
      <c r="B4" s="39" t="s">
        <v>1</v>
      </c>
      <c r="C4" s="40"/>
      <c r="D4" s="40"/>
      <c r="E4" s="40"/>
      <c r="F4" s="41"/>
      <c r="G4" s="39" t="s">
        <v>2</v>
      </c>
      <c r="H4" s="40"/>
      <c r="I4" s="41"/>
      <c r="J4" s="45" t="s">
        <v>3</v>
      </c>
      <c r="K4" s="46"/>
      <c r="L4" s="47"/>
      <c r="M4" s="39" t="s">
        <v>4</v>
      </c>
      <c r="N4" s="40"/>
      <c r="O4" s="40"/>
      <c r="P4" s="41"/>
      <c r="Q4" s="39" t="s">
        <v>46</v>
      </c>
      <c r="R4" s="40"/>
      <c r="S4" s="55" t="s">
        <v>32</v>
      </c>
      <c r="T4" s="55"/>
      <c r="U4" s="33" t="s">
        <v>33</v>
      </c>
      <c r="V4" s="35" t="s">
        <v>34</v>
      </c>
    </row>
    <row r="5" spans="1:23" ht="20.25" customHeight="1" x14ac:dyDescent="0.25">
      <c r="A5" s="38"/>
      <c r="B5" s="42"/>
      <c r="C5" s="43"/>
      <c r="D5" s="43"/>
      <c r="E5" s="43"/>
      <c r="F5" s="44"/>
      <c r="G5" s="42"/>
      <c r="H5" s="43"/>
      <c r="I5" s="44"/>
      <c r="J5" s="45" t="s">
        <v>5</v>
      </c>
      <c r="K5" s="47"/>
      <c r="L5" s="20" t="s">
        <v>6</v>
      </c>
      <c r="M5" s="42"/>
      <c r="N5" s="43"/>
      <c r="O5" s="43"/>
      <c r="P5" s="44"/>
      <c r="Q5" s="42"/>
      <c r="R5" s="43"/>
      <c r="S5" s="21">
        <v>2020</v>
      </c>
      <c r="T5" s="21">
        <v>2021</v>
      </c>
      <c r="U5" s="34"/>
      <c r="V5" s="36"/>
    </row>
    <row r="6" spans="1:23" ht="15.95" customHeight="1" x14ac:dyDescent="0.25">
      <c r="A6" s="3" t="s">
        <v>7</v>
      </c>
      <c r="B6" s="48" t="s">
        <v>8</v>
      </c>
      <c r="C6" s="49"/>
      <c r="D6" s="49"/>
      <c r="E6" s="49"/>
      <c r="F6" s="49"/>
      <c r="G6" s="49"/>
      <c r="H6" s="49"/>
      <c r="I6" s="49"/>
      <c r="J6" s="49"/>
      <c r="K6" s="49"/>
      <c r="L6" s="50"/>
      <c r="M6" s="51">
        <f>704345.13+8153227.5</f>
        <v>8857572.6300000008</v>
      </c>
      <c r="N6" s="52"/>
      <c r="O6" s="52"/>
      <c r="P6" s="53"/>
      <c r="Q6" s="51">
        <f>Q7+Q8</f>
        <v>5508911.8899999997</v>
      </c>
      <c r="R6" s="52"/>
      <c r="S6" s="4">
        <f>S7+S8</f>
        <v>184611.40999999997</v>
      </c>
      <c r="T6" s="4">
        <f>T7+T8</f>
        <v>5296208.12</v>
      </c>
      <c r="U6" s="5">
        <f>U7+U8</f>
        <v>5480819.5299999993</v>
      </c>
      <c r="V6" s="6">
        <f>U6/M6*100</f>
        <v>61.877218047716973</v>
      </c>
    </row>
    <row r="7" spans="1:23" ht="15.95" customHeight="1" x14ac:dyDescent="0.25">
      <c r="A7" s="3" t="s">
        <v>10</v>
      </c>
      <c r="B7" s="48" t="s">
        <v>11</v>
      </c>
      <c r="C7" s="49"/>
      <c r="D7" s="49"/>
      <c r="E7" s="49"/>
      <c r="F7" s="49"/>
      <c r="G7" s="49"/>
      <c r="H7" s="49"/>
      <c r="I7" s="49"/>
      <c r="J7" s="49"/>
      <c r="K7" s="49"/>
      <c r="L7" s="50"/>
      <c r="M7" s="51">
        <f>M10</f>
        <v>704345.13</v>
      </c>
      <c r="N7" s="52"/>
      <c r="O7" s="52"/>
      <c r="P7" s="53"/>
      <c r="Q7" s="51">
        <f>Q10</f>
        <v>155989.89000000001</v>
      </c>
      <c r="R7" s="52"/>
      <c r="S7" s="4">
        <f>S10</f>
        <v>183735.11</v>
      </c>
      <c r="T7" s="4">
        <f>T10</f>
        <v>155989.89000000001</v>
      </c>
      <c r="U7" s="5">
        <f>U10</f>
        <v>339725</v>
      </c>
      <c r="V7" s="6">
        <v>48.23</v>
      </c>
    </row>
    <row r="8" spans="1:23" ht="15.95" customHeight="1" x14ac:dyDescent="0.25">
      <c r="A8" s="3" t="s">
        <v>12</v>
      </c>
      <c r="B8" s="48" t="s">
        <v>13</v>
      </c>
      <c r="C8" s="49"/>
      <c r="D8" s="49"/>
      <c r="E8" s="49"/>
      <c r="F8" s="49"/>
      <c r="G8" s="49"/>
      <c r="H8" s="49"/>
      <c r="I8" s="49"/>
      <c r="J8" s="49"/>
      <c r="K8" s="49"/>
      <c r="L8" s="50"/>
      <c r="M8" s="51">
        <f>M13+M22</f>
        <v>8153227.5</v>
      </c>
      <c r="N8" s="52"/>
      <c r="O8" s="52"/>
      <c r="P8" s="53"/>
      <c r="Q8" s="51">
        <f>Q13+Q22</f>
        <v>5352922</v>
      </c>
      <c r="R8" s="52"/>
      <c r="S8" s="4">
        <f>S13+S22</f>
        <v>876.3</v>
      </c>
      <c r="T8" s="4">
        <f>T13+T22</f>
        <v>5140218.2300000004</v>
      </c>
      <c r="U8" s="5">
        <f>U13+U22</f>
        <v>5141094.5299999993</v>
      </c>
      <c r="V8" s="6">
        <f>U8/M8*100</f>
        <v>63.055943551188761</v>
      </c>
    </row>
    <row r="9" spans="1:23" ht="40.5" customHeight="1" x14ac:dyDescent="0.25">
      <c r="A9" s="7" t="s">
        <v>14</v>
      </c>
      <c r="B9" s="56" t="s">
        <v>15</v>
      </c>
      <c r="C9" s="57"/>
      <c r="D9" s="57"/>
      <c r="E9" s="57"/>
      <c r="F9" s="57"/>
      <c r="G9" s="57"/>
      <c r="H9" s="57"/>
      <c r="I9" s="57"/>
      <c r="J9" s="57"/>
      <c r="K9" s="57"/>
      <c r="L9" s="58"/>
      <c r="M9" s="59">
        <f>704345.13+4582008.5</f>
        <v>5286353.63</v>
      </c>
      <c r="N9" s="60"/>
      <c r="O9" s="60"/>
      <c r="P9" s="61"/>
      <c r="Q9" s="59">
        <f>Q10+Q13</f>
        <v>2240026.89</v>
      </c>
      <c r="R9" s="60"/>
      <c r="S9" s="4">
        <f>S10+S13</f>
        <v>183735.11</v>
      </c>
      <c r="T9" s="4">
        <f>T10+T13</f>
        <v>2240026.64</v>
      </c>
      <c r="U9" s="8">
        <f>U10+U13</f>
        <v>2423761.75</v>
      </c>
      <c r="V9" s="9">
        <f>U9/M9*100</f>
        <v>45.849406219159803</v>
      </c>
    </row>
    <row r="10" spans="1:23" ht="15.95" customHeight="1" x14ac:dyDescent="0.25">
      <c r="A10" s="10" t="s">
        <v>16</v>
      </c>
      <c r="B10" s="62" t="s">
        <v>11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3">
        <f>339725+364620.13</f>
        <v>704345.13</v>
      </c>
      <c r="N10" s="63"/>
      <c r="O10" s="63"/>
      <c r="P10" s="63"/>
      <c r="Q10" s="63">
        <f>155989.89</f>
        <v>155989.89000000001</v>
      </c>
      <c r="R10" s="64"/>
      <c r="S10" s="4">
        <f>S11</f>
        <v>183735.11</v>
      </c>
      <c r="T10" s="4">
        <f>T11</f>
        <v>155989.89000000001</v>
      </c>
      <c r="U10" s="8">
        <f>U11</f>
        <v>339725</v>
      </c>
      <c r="V10" s="9">
        <v>48.23</v>
      </c>
      <c r="W10" s="1"/>
    </row>
    <row r="11" spans="1:23" ht="64.5" customHeight="1" x14ac:dyDescent="0.25">
      <c r="A11" s="2" t="s">
        <v>36</v>
      </c>
      <c r="B11" s="65" t="s">
        <v>37</v>
      </c>
      <c r="C11" s="66"/>
      <c r="D11" s="66"/>
      <c r="E11" s="66"/>
      <c r="F11" s="66"/>
      <c r="G11" s="67" t="s">
        <v>38</v>
      </c>
      <c r="H11" s="68"/>
      <c r="I11" s="69"/>
      <c r="J11" s="67">
        <v>2020</v>
      </c>
      <c r="K11" s="69"/>
      <c r="L11" s="11">
        <v>2021</v>
      </c>
      <c r="M11" s="70" t="s">
        <v>39</v>
      </c>
      <c r="N11" s="71"/>
      <c r="O11" s="71"/>
      <c r="P11" s="71"/>
      <c r="Q11" s="70">
        <v>155989.89000000001</v>
      </c>
      <c r="R11" s="71"/>
      <c r="S11" s="12">
        <v>183735.11</v>
      </c>
      <c r="T11" s="12">
        <v>155989.89000000001</v>
      </c>
      <c r="U11" s="13">
        <f>S11+T11</f>
        <v>339725</v>
      </c>
      <c r="V11" s="14">
        <v>100</v>
      </c>
      <c r="W11" s="1"/>
    </row>
    <row r="12" spans="1:23" ht="45.75" customHeight="1" x14ac:dyDescent="0.25">
      <c r="A12" s="2" t="s">
        <v>44</v>
      </c>
      <c r="B12" s="65" t="s">
        <v>45</v>
      </c>
      <c r="C12" s="66"/>
      <c r="D12" s="66"/>
      <c r="E12" s="66"/>
      <c r="F12" s="66"/>
      <c r="G12" s="72" t="s">
        <v>38</v>
      </c>
      <c r="H12" s="73"/>
      <c r="I12" s="74"/>
      <c r="J12" s="72">
        <v>2021</v>
      </c>
      <c r="K12" s="74"/>
      <c r="L12" s="15">
        <v>2023</v>
      </c>
      <c r="M12" s="70">
        <v>364620.13</v>
      </c>
      <c r="N12" s="71"/>
      <c r="O12" s="71"/>
      <c r="P12" s="71"/>
      <c r="Q12" s="70">
        <v>0</v>
      </c>
      <c r="R12" s="71"/>
      <c r="S12" s="12">
        <v>0</v>
      </c>
      <c r="T12" s="12">
        <v>0</v>
      </c>
      <c r="U12" s="13">
        <f>S12+T12</f>
        <v>0</v>
      </c>
      <c r="V12" s="14">
        <f>U12/M12*100</f>
        <v>0</v>
      </c>
      <c r="W12" s="1"/>
    </row>
    <row r="13" spans="1:23" ht="15.95" customHeight="1" x14ac:dyDescent="0.25">
      <c r="A13" s="10" t="s">
        <v>17</v>
      </c>
      <c r="B13" s="62" t="s">
        <v>13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3">
        <f>M14+M16+M15</f>
        <v>4582008.5</v>
      </c>
      <c r="N13" s="63"/>
      <c r="O13" s="63"/>
      <c r="P13" s="63"/>
      <c r="Q13" s="63">
        <f>Q14+Q16+Q15</f>
        <v>2084037</v>
      </c>
      <c r="R13" s="64"/>
      <c r="S13" s="4">
        <f>S14+S16</f>
        <v>0</v>
      </c>
      <c r="T13" s="4">
        <f>T14+T16+T15</f>
        <v>2084036.75</v>
      </c>
      <c r="U13" s="5">
        <f>U14+U16+U15</f>
        <v>2084036.75</v>
      </c>
      <c r="V13" s="6">
        <f>U13/M13*100</f>
        <v>45.483039806669936</v>
      </c>
      <c r="W13" s="1"/>
    </row>
    <row r="14" spans="1:23" ht="57.75" customHeight="1" x14ac:dyDescent="0.25">
      <c r="A14" s="16" t="s">
        <v>18</v>
      </c>
      <c r="B14" s="24" t="s">
        <v>40</v>
      </c>
      <c r="C14" s="25"/>
      <c r="D14" s="25"/>
      <c r="E14" s="25"/>
      <c r="F14" s="26"/>
      <c r="G14" s="27" t="s">
        <v>19</v>
      </c>
      <c r="H14" s="28"/>
      <c r="I14" s="29"/>
      <c r="J14" s="27">
        <v>2020</v>
      </c>
      <c r="K14" s="29"/>
      <c r="L14" s="17">
        <v>2022</v>
      </c>
      <c r="M14" s="30">
        <v>2584230</v>
      </c>
      <c r="N14" s="31"/>
      <c r="O14" s="31"/>
      <c r="P14" s="32"/>
      <c r="Q14" s="30">
        <v>2084037</v>
      </c>
      <c r="R14" s="31"/>
      <c r="S14" s="12">
        <v>0</v>
      </c>
      <c r="T14" s="12">
        <v>2084036.75</v>
      </c>
      <c r="U14" s="13">
        <f t="shared" ref="U14:U19" si="0">S14+T14</f>
        <v>2084036.75</v>
      </c>
      <c r="V14" s="14">
        <f>U14/M14*100</f>
        <v>80.644398911861558</v>
      </c>
    </row>
    <row r="15" spans="1:23" ht="48.75" customHeight="1" x14ac:dyDescent="0.25">
      <c r="A15" s="17" t="s">
        <v>20</v>
      </c>
      <c r="B15" s="78" t="s">
        <v>45</v>
      </c>
      <c r="C15" s="79"/>
      <c r="D15" s="79"/>
      <c r="E15" s="79"/>
      <c r="F15" s="79"/>
      <c r="G15" s="72" t="s">
        <v>38</v>
      </c>
      <c r="H15" s="73"/>
      <c r="I15" s="74"/>
      <c r="J15" s="72">
        <v>2021</v>
      </c>
      <c r="K15" s="74"/>
      <c r="L15" s="15">
        <v>2023</v>
      </c>
      <c r="M15" s="70">
        <v>33892.5</v>
      </c>
      <c r="N15" s="71"/>
      <c r="O15" s="71"/>
      <c r="P15" s="71"/>
      <c r="Q15" s="70">
        <v>0</v>
      </c>
      <c r="R15" s="71"/>
      <c r="S15" s="12">
        <v>0</v>
      </c>
      <c r="T15" s="12">
        <v>0</v>
      </c>
      <c r="U15" s="13">
        <f t="shared" si="0"/>
        <v>0</v>
      </c>
      <c r="V15" s="14">
        <f>U15/M15*100</f>
        <v>0</v>
      </c>
    </row>
    <row r="16" spans="1:23" ht="54.75" customHeight="1" x14ac:dyDescent="0.25">
      <c r="A16" s="17" t="s">
        <v>47</v>
      </c>
      <c r="B16" s="78" t="s">
        <v>48</v>
      </c>
      <c r="C16" s="79"/>
      <c r="D16" s="79"/>
      <c r="E16" s="79"/>
      <c r="F16" s="79"/>
      <c r="G16" s="27" t="s">
        <v>19</v>
      </c>
      <c r="H16" s="28"/>
      <c r="I16" s="29"/>
      <c r="J16" s="72">
        <v>2021</v>
      </c>
      <c r="K16" s="74"/>
      <c r="L16" s="15">
        <v>2022</v>
      </c>
      <c r="M16" s="70">
        <v>1963886</v>
      </c>
      <c r="N16" s="71"/>
      <c r="O16" s="71"/>
      <c r="P16" s="71"/>
      <c r="Q16" s="70">
        <v>0</v>
      </c>
      <c r="R16" s="71"/>
      <c r="S16" s="12">
        <v>0</v>
      </c>
      <c r="T16" s="12">
        <v>0</v>
      </c>
      <c r="U16" s="13">
        <f t="shared" si="0"/>
        <v>0</v>
      </c>
      <c r="V16" s="14">
        <f>U16/M16*100</f>
        <v>0</v>
      </c>
    </row>
    <row r="17" spans="1:22" ht="23.25" customHeight="1" x14ac:dyDescent="0.25">
      <c r="A17" s="18" t="s">
        <v>21</v>
      </c>
      <c r="B17" s="75" t="s">
        <v>22</v>
      </c>
      <c r="C17" s="76"/>
      <c r="D17" s="76"/>
      <c r="E17" s="76"/>
      <c r="F17" s="76"/>
      <c r="G17" s="76"/>
      <c r="H17" s="76"/>
      <c r="I17" s="76"/>
      <c r="J17" s="76"/>
      <c r="K17" s="76"/>
      <c r="L17" s="77"/>
      <c r="M17" s="51">
        <v>0</v>
      </c>
      <c r="N17" s="52"/>
      <c r="O17" s="52"/>
      <c r="P17" s="53"/>
      <c r="Q17" s="51" t="s">
        <v>9</v>
      </c>
      <c r="R17" s="52"/>
      <c r="S17" s="4" t="s">
        <v>9</v>
      </c>
      <c r="T17" s="4">
        <v>0</v>
      </c>
      <c r="U17" s="5">
        <f t="shared" si="0"/>
        <v>0</v>
      </c>
      <c r="V17" s="6" t="s">
        <v>35</v>
      </c>
    </row>
    <row r="18" spans="1:22" ht="15.95" customHeight="1" x14ac:dyDescent="0.25">
      <c r="A18" s="18" t="s">
        <v>23</v>
      </c>
      <c r="B18" s="75" t="s">
        <v>11</v>
      </c>
      <c r="C18" s="76"/>
      <c r="D18" s="76"/>
      <c r="E18" s="76"/>
      <c r="F18" s="76"/>
      <c r="G18" s="76"/>
      <c r="H18" s="76"/>
      <c r="I18" s="76"/>
      <c r="J18" s="76"/>
      <c r="K18" s="76"/>
      <c r="L18" s="77"/>
      <c r="M18" s="51">
        <v>0</v>
      </c>
      <c r="N18" s="52"/>
      <c r="O18" s="52"/>
      <c r="P18" s="53"/>
      <c r="Q18" s="51" t="s">
        <v>9</v>
      </c>
      <c r="R18" s="52"/>
      <c r="S18" s="4" t="s">
        <v>9</v>
      </c>
      <c r="T18" s="4">
        <v>0</v>
      </c>
      <c r="U18" s="5">
        <f t="shared" si="0"/>
        <v>0</v>
      </c>
      <c r="V18" s="6" t="s">
        <v>35</v>
      </c>
    </row>
    <row r="19" spans="1:22" ht="18" customHeight="1" x14ac:dyDescent="0.25">
      <c r="A19" s="18" t="s">
        <v>24</v>
      </c>
      <c r="B19" s="75" t="s">
        <v>13</v>
      </c>
      <c r="C19" s="76"/>
      <c r="D19" s="76"/>
      <c r="E19" s="76"/>
      <c r="F19" s="76"/>
      <c r="G19" s="76"/>
      <c r="H19" s="76"/>
      <c r="I19" s="76"/>
      <c r="J19" s="76"/>
      <c r="K19" s="76"/>
      <c r="L19" s="77"/>
      <c r="M19" s="51">
        <v>0</v>
      </c>
      <c r="N19" s="52"/>
      <c r="O19" s="52"/>
      <c r="P19" s="53"/>
      <c r="Q19" s="51" t="s">
        <v>9</v>
      </c>
      <c r="R19" s="52"/>
      <c r="S19" s="4" t="s">
        <v>9</v>
      </c>
      <c r="T19" s="4">
        <v>0</v>
      </c>
      <c r="U19" s="5">
        <f t="shared" si="0"/>
        <v>0</v>
      </c>
      <c r="V19" s="6" t="s">
        <v>35</v>
      </c>
    </row>
    <row r="20" spans="1:22" ht="17.25" customHeight="1" x14ac:dyDescent="0.25">
      <c r="A20" s="3" t="s">
        <v>25</v>
      </c>
      <c r="B20" s="48" t="s">
        <v>26</v>
      </c>
      <c r="C20" s="49"/>
      <c r="D20" s="49"/>
      <c r="E20" s="49"/>
      <c r="F20" s="49"/>
      <c r="G20" s="49"/>
      <c r="H20" s="49"/>
      <c r="I20" s="49"/>
      <c r="J20" s="49"/>
      <c r="K20" s="49"/>
      <c r="L20" s="50"/>
      <c r="M20" s="51">
        <f>M21+M22</f>
        <v>3571219</v>
      </c>
      <c r="N20" s="52"/>
      <c r="O20" s="52"/>
      <c r="P20" s="53"/>
      <c r="Q20" s="51">
        <f>Q21+Q22</f>
        <v>3268885</v>
      </c>
      <c r="R20" s="52"/>
      <c r="S20" s="4">
        <f>S21+S22</f>
        <v>876.3</v>
      </c>
      <c r="T20" s="4">
        <f>T21+T22</f>
        <v>3056181.48</v>
      </c>
      <c r="U20" s="5">
        <f>U21+U22</f>
        <v>3057057.78</v>
      </c>
      <c r="V20" s="6">
        <f>U20/M20*100</f>
        <v>85.602641002974039</v>
      </c>
    </row>
    <row r="21" spans="1:22" s="19" customFormat="1" ht="15.95" customHeight="1" x14ac:dyDescent="0.25">
      <c r="A21" s="18" t="s">
        <v>27</v>
      </c>
      <c r="B21" s="75" t="s">
        <v>11</v>
      </c>
      <c r="C21" s="76"/>
      <c r="D21" s="76"/>
      <c r="E21" s="76"/>
      <c r="F21" s="76"/>
      <c r="G21" s="76"/>
      <c r="H21" s="76"/>
      <c r="I21" s="76"/>
      <c r="J21" s="76"/>
      <c r="K21" s="76"/>
      <c r="L21" s="77"/>
      <c r="M21" s="51">
        <v>0</v>
      </c>
      <c r="N21" s="52"/>
      <c r="O21" s="52"/>
      <c r="P21" s="53"/>
      <c r="Q21" s="51" t="s">
        <v>9</v>
      </c>
      <c r="R21" s="52"/>
      <c r="S21" s="4" t="s">
        <v>9</v>
      </c>
      <c r="T21" s="4">
        <v>0</v>
      </c>
      <c r="U21" s="5">
        <f>T21+S21</f>
        <v>0</v>
      </c>
      <c r="V21" s="6" t="s">
        <v>35</v>
      </c>
    </row>
    <row r="22" spans="1:22" ht="15.95" customHeight="1" x14ac:dyDescent="0.25">
      <c r="A22" s="3" t="s">
        <v>28</v>
      </c>
      <c r="B22" s="48" t="s">
        <v>13</v>
      </c>
      <c r="C22" s="49"/>
      <c r="D22" s="49"/>
      <c r="E22" s="49"/>
      <c r="F22" s="49"/>
      <c r="G22" s="49"/>
      <c r="H22" s="49"/>
      <c r="I22" s="49"/>
      <c r="J22" s="49"/>
      <c r="K22" s="49"/>
      <c r="L22" s="50"/>
      <c r="M22" s="51">
        <f>M23+M24+M26+M25</f>
        <v>3571219</v>
      </c>
      <c r="N22" s="52"/>
      <c r="O22" s="52"/>
      <c r="P22" s="53"/>
      <c r="Q22" s="51">
        <f>Q23+Q24+Q26+Q25</f>
        <v>3268885</v>
      </c>
      <c r="R22" s="52"/>
      <c r="S22" s="4">
        <f>S23+S24+S26+S25</f>
        <v>876.3</v>
      </c>
      <c r="T22" s="4">
        <f>T23+T24+T26+T25</f>
        <v>3056181.48</v>
      </c>
      <c r="U22" s="5">
        <f>U23+U24+U26+U25</f>
        <v>3057057.78</v>
      </c>
      <c r="V22" s="6">
        <f>U22/M22*100</f>
        <v>85.602641002974039</v>
      </c>
    </row>
    <row r="23" spans="1:22" ht="42" customHeight="1" x14ac:dyDescent="0.25">
      <c r="A23" s="17" t="s">
        <v>29</v>
      </c>
      <c r="B23" s="24" t="s">
        <v>41</v>
      </c>
      <c r="C23" s="25"/>
      <c r="D23" s="25"/>
      <c r="E23" s="25"/>
      <c r="F23" s="26"/>
      <c r="G23" s="27" t="s">
        <v>19</v>
      </c>
      <c r="H23" s="28"/>
      <c r="I23" s="29"/>
      <c r="J23" s="27">
        <v>2020</v>
      </c>
      <c r="K23" s="29"/>
      <c r="L23" s="17">
        <v>2021</v>
      </c>
      <c r="M23" s="30">
        <v>2517777</v>
      </c>
      <c r="N23" s="31"/>
      <c r="O23" s="31"/>
      <c r="P23" s="32"/>
      <c r="Q23" s="30">
        <v>2507777</v>
      </c>
      <c r="R23" s="31"/>
      <c r="S23" s="12">
        <v>876.3</v>
      </c>
      <c r="T23" s="12">
        <v>2464211.87</v>
      </c>
      <c r="U23" s="13">
        <f>S23+T23</f>
        <v>2465088.17</v>
      </c>
      <c r="V23" s="14">
        <f>U23/M23*100</f>
        <v>97.907327376491239</v>
      </c>
    </row>
    <row r="24" spans="1:22" ht="60" customHeight="1" x14ac:dyDescent="0.25">
      <c r="A24" s="17" t="s">
        <v>30</v>
      </c>
      <c r="B24" s="24" t="s">
        <v>40</v>
      </c>
      <c r="C24" s="25"/>
      <c r="D24" s="25"/>
      <c r="E24" s="25"/>
      <c r="F24" s="26"/>
      <c r="G24" s="27" t="s">
        <v>19</v>
      </c>
      <c r="H24" s="28"/>
      <c r="I24" s="29"/>
      <c r="J24" s="27">
        <v>2020</v>
      </c>
      <c r="K24" s="29"/>
      <c r="L24" s="17">
        <v>2022</v>
      </c>
      <c r="M24" s="30">
        <v>776000</v>
      </c>
      <c r="N24" s="31"/>
      <c r="O24" s="31"/>
      <c r="P24" s="32"/>
      <c r="Q24" s="30">
        <v>670108</v>
      </c>
      <c r="R24" s="31"/>
      <c r="S24" s="12">
        <v>0</v>
      </c>
      <c r="T24" s="12">
        <v>591969.61</v>
      </c>
      <c r="U24" s="13">
        <f>S24+T24</f>
        <v>591969.61</v>
      </c>
      <c r="V24" s="14">
        <f>U24/M24*100</f>
        <v>76.284743556701031</v>
      </c>
    </row>
    <row r="25" spans="1:22" ht="38.25" customHeight="1" x14ac:dyDescent="0.25">
      <c r="A25" s="17" t="s">
        <v>42</v>
      </c>
      <c r="B25" s="24" t="s">
        <v>50</v>
      </c>
      <c r="C25" s="25"/>
      <c r="D25" s="25"/>
      <c r="E25" s="25"/>
      <c r="F25" s="26"/>
      <c r="G25" s="27" t="s">
        <v>19</v>
      </c>
      <c r="H25" s="28"/>
      <c r="I25" s="29"/>
      <c r="J25" s="27">
        <v>2021</v>
      </c>
      <c r="K25" s="29"/>
      <c r="L25" s="17">
        <v>2022</v>
      </c>
      <c r="M25" s="30">
        <v>251000</v>
      </c>
      <c r="N25" s="31"/>
      <c r="O25" s="31"/>
      <c r="P25" s="32"/>
      <c r="Q25" s="30">
        <v>91000</v>
      </c>
      <c r="R25" s="31"/>
      <c r="S25" s="12">
        <v>0</v>
      </c>
      <c r="T25" s="12">
        <v>0</v>
      </c>
      <c r="U25" s="13">
        <f>S25+T25</f>
        <v>0</v>
      </c>
      <c r="V25" s="14">
        <f>U25/M25*100</f>
        <v>0</v>
      </c>
    </row>
    <row r="26" spans="1:22" ht="48.75" customHeight="1" x14ac:dyDescent="0.25">
      <c r="A26" s="17" t="s">
        <v>49</v>
      </c>
      <c r="B26" s="24" t="s">
        <v>48</v>
      </c>
      <c r="C26" s="25"/>
      <c r="D26" s="25"/>
      <c r="E26" s="25"/>
      <c r="F26" s="26"/>
      <c r="G26" s="27" t="s">
        <v>19</v>
      </c>
      <c r="H26" s="28"/>
      <c r="I26" s="29"/>
      <c r="J26" s="27">
        <v>2021</v>
      </c>
      <c r="K26" s="29"/>
      <c r="L26" s="17">
        <v>2022</v>
      </c>
      <c r="M26" s="30">
        <v>26442</v>
      </c>
      <c r="N26" s="31"/>
      <c r="O26" s="31"/>
      <c r="P26" s="32"/>
      <c r="Q26" s="30">
        <v>0</v>
      </c>
      <c r="R26" s="31"/>
      <c r="S26" s="12">
        <v>0</v>
      </c>
      <c r="T26" s="12">
        <v>0</v>
      </c>
      <c r="U26" s="13">
        <f>S26+T26</f>
        <v>0</v>
      </c>
      <c r="V26" s="14">
        <f>U26/M26*100</f>
        <v>0</v>
      </c>
    </row>
  </sheetData>
  <mergeCells count="94">
    <mergeCell ref="M23:P23"/>
    <mergeCell ref="B24:F24"/>
    <mergeCell ref="G24:I24"/>
    <mergeCell ref="J24:K24"/>
    <mergeCell ref="M24:P24"/>
    <mergeCell ref="Q24:R24"/>
    <mergeCell ref="B26:F26"/>
    <mergeCell ref="G26:I26"/>
    <mergeCell ref="J26:K26"/>
    <mergeCell ref="M26:P26"/>
    <mergeCell ref="Q26:R26"/>
    <mergeCell ref="B19:L19"/>
    <mergeCell ref="M19:P19"/>
    <mergeCell ref="Q19:R19"/>
    <mergeCell ref="Q23:R23"/>
    <mergeCell ref="B20:L20"/>
    <mergeCell ref="M20:P20"/>
    <mergeCell ref="Q20:R20"/>
    <mergeCell ref="B21:L21"/>
    <mergeCell ref="M21:P21"/>
    <mergeCell ref="Q21:R21"/>
    <mergeCell ref="B22:L22"/>
    <mergeCell ref="M22:P22"/>
    <mergeCell ref="Q22:R22"/>
    <mergeCell ref="B23:F23"/>
    <mergeCell ref="G23:I23"/>
    <mergeCell ref="J23:K23"/>
    <mergeCell ref="M15:P15"/>
    <mergeCell ref="Q15:R15"/>
    <mergeCell ref="B18:L18"/>
    <mergeCell ref="M18:P18"/>
    <mergeCell ref="Q18:R18"/>
    <mergeCell ref="B17:L17"/>
    <mergeCell ref="M17:P17"/>
    <mergeCell ref="Q17:R17"/>
    <mergeCell ref="B14:F14"/>
    <mergeCell ref="G14:I14"/>
    <mergeCell ref="J14:K14"/>
    <mergeCell ref="M14:P14"/>
    <mergeCell ref="Q14:R14"/>
    <mergeCell ref="B16:F16"/>
    <mergeCell ref="G16:I16"/>
    <mergeCell ref="J16:K16"/>
    <mergeCell ref="M16:P16"/>
    <mergeCell ref="Q16:R16"/>
    <mergeCell ref="B15:F15"/>
    <mergeCell ref="G15:I15"/>
    <mergeCell ref="J15:K15"/>
    <mergeCell ref="B10:L10"/>
    <mergeCell ref="M10:P10"/>
    <mergeCell ref="Q10:R10"/>
    <mergeCell ref="B13:L13"/>
    <mergeCell ref="M13:P13"/>
    <mergeCell ref="Q13:R13"/>
    <mergeCell ref="B11:F11"/>
    <mergeCell ref="G11:I11"/>
    <mergeCell ref="J11:K11"/>
    <mergeCell ref="M11:P11"/>
    <mergeCell ref="Q11:R11"/>
    <mergeCell ref="B12:F12"/>
    <mergeCell ref="G12:I12"/>
    <mergeCell ref="J12:K12"/>
    <mergeCell ref="M12:P12"/>
    <mergeCell ref="Q12:R12"/>
    <mergeCell ref="S4:T4"/>
    <mergeCell ref="B8:L8"/>
    <mergeCell ref="M8:P8"/>
    <mergeCell ref="Q8:R8"/>
    <mergeCell ref="B9:L9"/>
    <mergeCell ref="M9:P9"/>
    <mergeCell ref="Q9:R9"/>
    <mergeCell ref="B6:L6"/>
    <mergeCell ref="M6:P6"/>
    <mergeCell ref="Q6:R6"/>
    <mergeCell ref="N3:O3"/>
    <mergeCell ref="B7:L7"/>
    <mergeCell ref="M7:P7"/>
    <mergeCell ref="Q7:R7"/>
    <mergeCell ref="A2:V2"/>
    <mergeCell ref="A1:V1"/>
    <mergeCell ref="B25:F25"/>
    <mergeCell ref="G25:I25"/>
    <mergeCell ref="J25:K25"/>
    <mergeCell ref="M25:P25"/>
    <mergeCell ref="Q25:R25"/>
    <mergeCell ref="U4:U5"/>
    <mergeCell ref="V4:V5"/>
    <mergeCell ref="A4:A5"/>
    <mergeCell ref="B4:F5"/>
    <mergeCell ref="G4:I5"/>
    <mergeCell ref="J4:L4"/>
    <mergeCell ref="M4:P5"/>
    <mergeCell ref="Q4:R5"/>
    <mergeCell ref="J5:K5"/>
  </mergeCells>
  <pageMargins left="0.47244094488188981" right="0.47244094488188981" top="0.78740157480314965" bottom="0.59055118110236227" header="0" footer="0.31496062992125984"/>
  <pageSetup paperSize="9" orientation="landscape" r:id="rId1"/>
  <headerFooter>
    <oddFooter>&amp;R&amp;8Strona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Page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Kopec</dc:creator>
  <cp:lastModifiedBy>Renata Kopec</cp:lastModifiedBy>
  <cp:lastPrinted>2022-04-24T18:48:35Z</cp:lastPrinted>
  <dcterms:created xsi:type="dcterms:W3CDTF">2018-03-25T18:08:15Z</dcterms:created>
  <dcterms:modified xsi:type="dcterms:W3CDTF">2022-04-29T11:40:28Z</dcterms:modified>
</cp:coreProperties>
</file>